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E31"/>
  <c r="F49"/>
  <c r="F48"/>
  <c r="D33"/>
  <c r="F6"/>
  <c r="E6"/>
  <c r="E21"/>
  <c r="C21"/>
  <c r="F24"/>
  <c r="F21"/>
  <c r="F14"/>
  <c r="E14"/>
  <c r="F17"/>
  <c r="E17"/>
  <c r="E25"/>
  <c r="F27"/>
  <c r="F25"/>
  <c r="F54"/>
  <c r="F53"/>
  <c r="E53"/>
  <c r="F40"/>
  <c r="E40"/>
  <c r="D40"/>
  <c r="D59"/>
  <c r="C40"/>
  <c r="F38"/>
  <c r="F10"/>
  <c r="E10"/>
  <c r="E59"/>
  <c r="F59"/>
  <c r="C59"/>
</calcChain>
</file>

<file path=xl/sharedStrings.xml><?xml version="1.0" encoding="utf-8"?>
<sst xmlns="http://schemas.openxmlformats.org/spreadsheetml/2006/main" count="195" uniqueCount="168">
  <si>
    <t>№ п/п</t>
  </si>
  <si>
    <t>Наименование профсоюза</t>
  </si>
  <si>
    <t>на 01.01.2015 года</t>
  </si>
  <si>
    <t>+/-</t>
  </si>
  <si>
    <t>Первичных</t>
  </si>
  <si>
    <t>организаций</t>
  </si>
  <si>
    <t>Членов</t>
  </si>
  <si>
    <t>профсоюзов</t>
  </si>
  <si>
    <t>профсоюза</t>
  </si>
  <si>
    <r>
      <t>1.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</si>
  <si>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здравоохранения</t>
  </si>
  <si>
    <r>
      <t>2.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</si>
  <si>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АПК</t>
  </si>
  <si>
    <r>
      <t>3.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</si>
  <si>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торговли</t>
  </si>
  <si>
    <r>
      <t>4.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</si>
  <si>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культуры</t>
  </si>
  <si>
    <r>
      <t>5.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</si>
  <si>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государственных и других учреждений</t>
  </si>
  <si>
    <r>
      <t>6.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</si>
  <si>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образования</t>
  </si>
  <si>
    <r>
      <t>7.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</si>
  <si>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местной  промышленности и коммунально-бытовых предприятий</t>
  </si>
  <si>
    <r>
      <t>8.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</si>
  <si>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r>
      <t>9.</t>
    </r>
    <r>
      <rPr>
        <b/>
        <sz val="7"/>
        <color indexed="8"/>
        <rFont val="Times New Roman"/>
        <family val="1"/>
        <charset val="204"/>
      </rPr>
      <t xml:space="preserve">    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</si>
  <si>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железнодорожников и транспортных строителей</t>
  </si>
  <si>
    <r>
      <t>10.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</si>
  <si>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лёгкой промышленности</t>
  </si>
  <si>
    <r>
      <t>11.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</si>
  <si>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энергетики, электротехнической и топливной промышленности</t>
  </si>
  <si>
    <r>
      <t>12.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</si>
  <si>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леса</t>
  </si>
  <si>
    <r>
      <t>13.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</si>
  <si>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химической, горной и нефтяной отраслей промышленности</t>
  </si>
  <si>
    <r>
      <t>14.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</si>
  <si>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металлистов</t>
  </si>
  <si>
    <r>
      <t>15.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</si>
  <si>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автомобильного и с/х машиностроения</t>
  </si>
  <si>
    <r>
      <t>16.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</si>
  <si>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r>
      <t>17.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</si>
  <si>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авиаработников</t>
  </si>
  <si>
    <r>
      <t>18.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</si>
  <si>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промышленности</t>
  </si>
  <si>
    <r>
      <t>19.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</si>
  <si>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r>
      <t>20.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</si>
  <si>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связи</t>
  </si>
  <si>
    <r>
      <t>21.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</si>
  <si>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нефтяной и газовой промышленности</t>
  </si>
  <si>
    <r>
      <t>22.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</si>
  <si>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автотранспорта и дорожного хозяйства</t>
  </si>
  <si>
    <r>
      <t>23.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</si>
  <si>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 потребительской кооперации</t>
  </si>
  <si>
    <r>
      <t>24.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</si>
  <si>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работников налоговых и др. финансовых органов «Единство»</t>
  </si>
  <si>
    <r>
      <t>25.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</si>
  <si>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r>
      <t>26.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</si>
  <si>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Профсоюз Национальной Академии наук</t>
  </si>
  <si>
    <r>
      <t>27.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</si>
  <si>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ВВС</t>
  </si>
  <si>
    <r>
      <t>28.</t>
    </r>
    <r>
      <rPr>
        <b/>
        <sz val="7"/>
        <color indexed="8"/>
        <rFont val="Times New Roman"/>
        <family val="1"/>
        <charset val="204"/>
      </rPr>
      <t xml:space="preserve">             </t>
    </r>
    <r>
      <rPr>
        <b/>
        <sz val="13"/>
        <color indexed="8"/>
        <rFont val="Times New Roman"/>
        <family val="1"/>
        <charset val="204"/>
      </rPr>
      <t> </t>
    </r>
  </si>
  <si>
    <t>КГБ</t>
  </si>
  <si>
    <t>на 01.01.2016 года</t>
  </si>
  <si>
    <t>+10</t>
  </si>
  <si>
    <t>+2036</t>
  </si>
  <si>
    <t>+841</t>
  </si>
  <si>
    <t>+1</t>
  </si>
  <si>
    <t>+86</t>
  </si>
  <si>
    <t>-272</t>
  </si>
  <si>
    <t>+5</t>
  </si>
  <si>
    <t>+2583</t>
  </si>
  <si>
    <t>-8</t>
  </si>
  <si>
    <t>+208</t>
  </si>
  <si>
    <t>Профсоюз работников отраслей природопользования и геотехнологий</t>
  </si>
  <si>
    <t>-701</t>
  </si>
  <si>
    <t>0</t>
  </si>
  <si>
    <t>+224</t>
  </si>
  <si>
    <t>-2</t>
  </si>
  <si>
    <t>-80</t>
  </si>
  <si>
    <t>+2</t>
  </si>
  <si>
    <t>-965</t>
  </si>
  <si>
    <t>-31</t>
  </si>
  <si>
    <t>-229</t>
  </si>
  <si>
    <t>Профсоюз работников строительства и промстройматериалов</t>
  </si>
  <si>
    <t>-3322</t>
  </si>
  <si>
    <t>+460</t>
  </si>
  <si>
    <t>+23</t>
  </si>
  <si>
    <t>+112</t>
  </si>
  <si>
    <t>+24</t>
  </si>
  <si>
    <t>+320</t>
  </si>
  <si>
    <t>-1</t>
  </si>
  <si>
    <t>-178</t>
  </si>
  <si>
    <t>+6</t>
  </si>
  <si>
    <t>+550</t>
  </si>
  <si>
    <t>-47</t>
  </si>
  <si>
    <t>-4151</t>
  </si>
  <si>
    <t>+615</t>
  </si>
  <si>
    <t>-9102</t>
  </si>
  <si>
    <t>+410</t>
  </si>
  <si>
    <t>+130</t>
  </si>
  <si>
    <t>+26</t>
  </si>
  <si>
    <t>+7688</t>
  </si>
  <si>
    <t>+27</t>
  </si>
  <si>
    <t>+7774</t>
  </si>
  <si>
    <t>Профсоюз банковских и финансовых работников</t>
  </si>
  <si>
    <t>БРК банковских и финансовых работников</t>
  </si>
  <si>
    <t>-6</t>
  </si>
  <si>
    <t>-319</t>
  </si>
  <si>
    <t>-1719</t>
  </si>
  <si>
    <t>+12</t>
  </si>
  <si>
    <t>+541</t>
  </si>
  <si>
    <t>-1271</t>
  </si>
  <si>
    <t>+826</t>
  </si>
  <si>
    <t>+844</t>
  </si>
  <si>
    <t>+133</t>
  </si>
  <si>
    <t>-3</t>
  </si>
  <si>
    <t>+678</t>
  </si>
  <si>
    <t>+4671</t>
  </si>
  <si>
    <t>-42</t>
  </si>
  <si>
    <t>+520</t>
  </si>
  <si>
    <t>+4</t>
  </si>
  <si>
    <t>+62</t>
  </si>
  <si>
    <t>+9</t>
  </si>
  <si>
    <t>+1227</t>
  </si>
  <si>
    <t>-1545</t>
  </si>
  <si>
    <t>+1498</t>
  </si>
  <si>
    <t>+211</t>
  </si>
  <si>
    <t>+162</t>
  </si>
  <si>
    <t>-531</t>
  </si>
  <si>
    <t>+41</t>
  </si>
  <si>
    <t>+335</t>
  </si>
  <si>
    <t>+146</t>
  </si>
  <si>
    <t>-32</t>
  </si>
  <si>
    <t>+7</t>
  </si>
  <si>
    <t>-2557</t>
  </si>
  <si>
    <t xml:space="preserve">ОК госучреждений </t>
  </si>
  <si>
    <t>+304</t>
  </si>
  <si>
    <t>Профсоюз работников различных форм предпринимательства «Садружнасць»</t>
  </si>
  <si>
    <t>-1652</t>
  </si>
  <si>
    <t>-1083</t>
  </si>
  <si>
    <t>+2486</t>
  </si>
  <si>
    <t>+40</t>
  </si>
  <si>
    <t>-2275</t>
  </si>
  <si>
    <t>ИТОГО:</t>
  </si>
  <si>
    <t>ГК здравоохранения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</si>
  <si>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БРК здравоохранения</t>
    </r>
  </si>
  <si>
    <t>ОК здравоохранения</t>
  </si>
  <si>
    <r>
      <rPr>
        <sz val="7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ГК АПК</t>
    </r>
  </si>
  <si>
    <t>ОК АПК</t>
  </si>
  <si>
    <t>БРК АПК</t>
  </si>
  <si>
    <t>ГК торговли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</si>
  <si>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БРК торговли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</si>
  <si>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ГК культуры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</si>
  <si>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Объедин. ФПБ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</si>
  <si>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БРК культуры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</si>
  <si>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ГК госучреждений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</si>
  <si>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БРК госучреждений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</si>
  <si>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ГК образования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</si>
  <si>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ОК образования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</si>
  <si>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ЦК образования</t>
    </r>
  </si>
  <si>
    <t>Райпрофсож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</si>
  <si>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3"/>
        <color indexed="8"/>
        <rFont val="Times New Roman"/>
        <family val="1"/>
        <charset val="204"/>
      </rPr>
      <t>Дорпрофсож</t>
    </r>
  </si>
  <si>
    <t>ГК «Садружнасць»</t>
  </si>
  <si>
    <t>БРК «Садружнасць»</t>
  </si>
  <si>
    <t>БРК автотранспорта</t>
  </si>
  <si>
    <t xml:space="preserve"> КУП «Минсктранс»</t>
  </si>
  <si>
    <t>Беларусбанк</t>
  </si>
  <si>
    <t>Приложение</t>
  </si>
  <si>
    <t xml:space="preserve">СРАВНИТЕЛЬНЫЙ  АНАЛИЗ                                    
СТАТИСТИЧЕСКИХ ДАННЫХ В  РАЗРЕЗЕ  ОТРАСЛЕЙ 
ПО г. МИНСКУ (2014-2015гг.)
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</si>
</sst>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57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0" xfId="0" applyNumberForma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27" fillId="0" borderId="9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7" fillId="2" borderId="14" xfId="0" applyFont="1" applyFill="1" applyBorder="1" applyAlignment="1">
      <alignment horizontal="justify" vertical="top" wrapText="1"/>
    </xf>
    <xf numFmtId="0" fontId="26" fillId="0" borderId="9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horizontal="justify" vertical="top" wrapText="1"/>
    </xf>
    <xf numFmtId="0" fontId="9" fillId="2" borderId="14" xfId="0" applyFont="1" applyFill="1" applyBorder="1" applyAlignment="1">
      <alignment horizontal="justify" vertical="top" wrapText="1"/>
    </xf>
    <xf numFmtId="0" fontId="27" fillId="0" borderId="11" xfId="0" applyFont="1" applyFill="1" applyBorder="1" applyAlignment="1">
      <alignment horizontal="justify" vertical="top" wrapText="1"/>
    </xf>
    <xf numFmtId="0" fontId="28" fillId="0" borderId="14" xfId="0" applyFont="1" applyFill="1" applyBorder="1" applyAlignment="1">
      <alignment horizontal="justify" vertical="top" wrapText="1"/>
    </xf>
    <xf numFmtId="0" fontId="0" fillId="0" borderId="0" xfId="0" applyFill="1"/>
    <xf numFmtId="0" fontId="24" fillId="2" borderId="16" xfId="0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center" vertical="center" wrapText="1"/>
    </xf>
    <xf numFmtId="49" fontId="22" fillId="2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25" fillId="2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9" fontId="20" fillId="2" borderId="16" xfId="0" applyNumberFormat="1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>
      <alignment horizontal="center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49" fontId="23" fillId="2" borderId="28" xfId="0" applyNumberFormat="1" applyFont="1" applyFill="1" applyBorder="1" applyAlignment="1">
      <alignment horizontal="center" vertical="center" wrapText="1"/>
    </xf>
    <xf numFmtId="49" fontId="25" fillId="2" borderId="29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49" fontId="14" fillId="2" borderId="29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6" fillId="2" borderId="29" xfId="0" applyNumberFormat="1" applyFont="1" applyFill="1" applyBorder="1" applyAlignment="1">
      <alignment horizontal="center" vertical="center" wrapText="1"/>
    </xf>
    <xf numFmtId="49" fontId="25" fillId="0" borderId="28" xfId="0" applyNumberFormat="1" applyFont="1" applyFill="1" applyBorder="1" applyAlignment="1">
      <alignment horizontal="center" vertical="center" wrapText="1"/>
    </xf>
    <xf numFmtId="49" fontId="16" fillId="2" borderId="29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9" xfId="0" applyNumberFormat="1" applyFont="1" applyBorder="1" applyAlignment="1">
      <alignment horizontal="center" vertical="center"/>
    </xf>
    <xf numFmtId="0" fontId="31" fillId="0" borderId="0" xfId="0" applyFont="1" applyFill="1"/>
    <xf numFmtId="49" fontId="0" fillId="0" borderId="0" xfId="0" applyNumberFormat="1" applyFill="1"/>
    <xf numFmtId="0" fontId="30" fillId="0" borderId="0" xfId="0" applyFont="1" applyFill="1"/>
    <xf numFmtId="0" fontId="1" fillId="0" borderId="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32" fillId="0" borderId="0" xfId="0" applyNumberFormat="1" applyFont="1" applyAlignment="1">
      <alignment horizontal="right"/>
    </xf>
    <xf numFmtId="0" fontId="33" fillId="0" borderId="32" xfId="0" applyFont="1" applyBorder="1" applyAlignment="1">
      <alignment horizontal="center" wrapText="1"/>
    </xf>
    <xf numFmtId="0" fontId="33" fillId="0" borderId="32" xfId="0" applyFont="1" applyBorder="1" applyAlignment="1">
      <alignment horizontal="center"/>
    </xf>
    <xf numFmtId="49" fontId="34" fillId="0" borderId="5" xfId="0" applyNumberFormat="1" applyFont="1" applyBorder="1" applyAlignment="1">
      <alignment horizontal="center" vertical="top" wrapText="1"/>
    </xf>
    <xf numFmtId="49" fontId="34" fillId="0" borderId="3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90" zoomScaleNormal="90" workbookViewId="0">
      <selection activeCell="I16" sqref="I16"/>
    </sheetView>
  </sheetViews>
  <sheetFormatPr defaultRowHeight="15"/>
  <cols>
    <col min="2" max="2" width="46.140625" customWidth="1"/>
    <col min="3" max="3" width="21.85546875" customWidth="1"/>
    <col min="4" max="6" width="20.42578125" customWidth="1"/>
    <col min="7" max="7" width="19.5703125" style="4" customWidth="1"/>
    <col min="8" max="8" width="19.28515625" style="4" customWidth="1"/>
    <col min="9" max="9" width="18.42578125" customWidth="1"/>
    <col min="10" max="10" width="11.85546875" customWidth="1"/>
    <col min="11" max="11" width="13.28515625" customWidth="1"/>
  </cols>
  <sheetData>
    <row r="1" spans="1:9" ht="15.75">
      <c r="G1" s="127" t="s">
        <v>166</v>
      </c>
      <c r="H1" s="127"/>
    </row>
    <row r="2" spans="1:9" ht="71.25" customHeight="1" thickBot="1">
      <c r="A2" s="128" t="s">
        <v>167</v>
      </c>
      <c r="B2" s="129"/>
      <c r="C2" s="129"/>
      <c r="D2" s="129"/>
      <c r="E2" s="129"/>
      <c r="F2" s="129"/>
      <c r="G2" s="129"/>
      <c r="H2" s="129"/>
    </row>
    <row r="3" spans="1:9" ht="33" customHeight="1" thickBot="1">
      <c r="A3" s="124" t="s">
        <v>0</v>
      </c>
      <c r="B3" s="124" t="s">
        <v>1</v>
      </c>
      <c r="C3" s="119" t="s">
        <v>2</v>
      </c>
      <c r="D3" s="120"/>
      <c r="E3" s="119" t="s">
        <v>61</v>
      </c>
      <c r="F3" s="120"/>
      <c r="G3" s="130" t="s">
        <v>3</v>
      </c>
      <c r="H3" s="131"/>
    </row>
    <row r="4" spans="1:9" ht="16.5">
      <c r="A4" s="125"/>
      <c r="B4" s="125"/>
      <c r="C4" s="1" t="s">
        <v>4</v>
      </c>
      <c r="D4" s="1" t="s">
        <v>6</v>
      </c>
      <c r="E4" s="1" t="s">
        <v>4</v>
      </c>
      <c r="F4" s="1" t="s">
        <v>6</v>
      </c>
      <c r="G4" s="3" t="s">
        <v>4</v>
      </c>
      <c r="H4" s="3" t="s">
        <v>6</v>
      </c>
    </row>
    <row r="5" spans="1:9" ht="17.25" thickBot="1">
      <c r="A5" s="126"/>
      <c r="B5" s="126"/>
      <c r="C5" s="11" t="s">
        <v>5</v>
      </c>
      <c r="D5" s="11" t="s">
        <v>8</v>
      </c>
      <c r="E5" s="11" t="s">
        <v>5</v>
      </c>
      <c r="F5" s="11" t="s">
        <v>8</v>
      </c>
      <c r="G5" s="12" t="s">
        <v>5</v>
      </c>
      <c r="H5" s="12" t="s">
        <v>7</v>
      </c>
      <c r="I5" s="31"/>
    </row>
    <row r="6" spans="1:9" ht="19.5" customHeight="1">
      <c r="A6" s="121" t="s">
        <v>9</v>
      </c>
      <c r="B6" s="15" t="s">
        <v>10</v>
      </c>
      <c r="C6" s="32">
        <v>186</v>
      </c>
      <c r="D6" s="32">
        <v>67739</v>
      </c>
      <c r="E6" s="32">
        <f>E7+E8+E9</f>
        <v>184</v>
      </c>
      <c r="F6" s="32">
        <f>F9+F8+F7</f>
        <v>69237</v>
      </c>
      <c r="G6" s="33">
        <v>-2</v>
      </c>
      <c r="H6" s="34" t="s">
        <v>124</v>
      </c>
      <c r="I6" s="31"/>
    </row>
    <row r="7" spans="1:9" ht="20.25" customHeight="1">
      <c r="A7" s="121"/>
      <c r="B7" s="10" t="s">
        <v>143</v>
      </c>
      <c r="C7" s="35">
        <v>136</v>
      </c>
      <c r="D7" s="35">
        <v>43145</v>
      </c>
      <c r="E7" s="35">
        <v>141</v>
      </c>
      <c r="F7" s="35">
        <v>45728</v>
      </c>
      <c r="G7" s="36" t="s">
        <v>68</v>
      </c>
      <c r="H7" s="37" t="s">
        <v>69</v>
      </c>
      <c r="I7" s="31"/>
    </row>
    <row r="8" spans="1:9" ht="20.25" customHeight="1">
      <c r="A8" s="121"/>
      <c r="B8" s="10" t="s">
        <v>144</v>
      </c>
      <c r="C8" s="35">
        <v>32</v>
      </c>
      <c r="D8" s="35">
        <v>21336</v>
      </c>
      <c r="E8" s="35">
        <v>33</v>
      </c>
      <c r="F8" s="35">
        <v>21796</v>
      </c>
      <c r="G8" s="38" t="s">
        <v>65</v>
      </c>
      <c r="H8" s="39" t="s">
        <v>84</v>
      </c>
      <c r="I8" s="31"/>
    </row>
    <row r="9" spans="1:9" ht="21" customHeight="1" thickBot="1">
      <c r="A9" s="122"/>
      <c r="B9" s="13" t="s">
        <v>145</v>
      </c>
      <c r="C9" s="40">
        <v>18</v>
      </c>
      <c r="D9" s="40">
        <v>3258</v>
      </c>
      <c r="E9" s="40">
        <v>10</v>
      </c>
      <c r="F9" s="40">
        <v>1713</v>
      </c>
      <c r="G9" s="41" t="s">
        <v>70</v>
      </c>
      <c r="H9" s="42" t="s">
        <v>123</v>
      </c>
      <c r="I9" s="31"/>
    </row>
    <row r="10" spans="1:9" ht="16.5">
      <c r="A10" s="123" t="s">
        <v>11</v>
      </c>
      <c r="B10" s="15" t="s">
        <v>12</v>
      </c>
      <c r="C10" s="32">
        <v>90</v>
      </c>
      <c r="D10" s="32">
        <v>30032</v>
      </c>
      <c r="E10" s="32">
        <f>E13+E12+E11</f>
        <v>92</v>
      </c>
      <c r="F10" s="32">
        <f>F13+F12+F11</f>
        <v>28949</v>
      </c>
      <c r="G10" s="43" t="s">
        <v>78</v>
      </c>
      <c r="H10" s="44" t="s">
        <v>138</v>
      </c>
      <c r="I10" s="31"/>
    </row>
    <row r="11" spans="1:9" ht="16.5">
      <c r="A11" s="121"/>
      <c r="B11" s="14" t="s">
        <v>146</v>
      </c>
      <c r="C11" s="45">
        <v>64</v>
      </c>
      <c r="D11" s="45">
        <v>15167</v>
      </c>
      <c r="E11" s="45">
        <v>65</v>
      </c>
      <c r="F11" s="45">
        <v>16008</v>
      </c>
      <c r="G11" s="36" t="s">
        <v>65</v>
      </c>
      <c r="H11" s="46" t="s">
        <v>64</v>
      </c>
      <c r="I11" s="116"/>
    </row>
    <row r="12" spans="1:9" ht="16.5">
      <c r="A12" s="121"/>
      <c r="B12" s="14" t="s">
        <v>147</v>
      </c>
      <c r="C12" s="45">
        <v>22</v>
      </c>
      <c r="D12" s="45">
        <v>12898</v>
      </c>
      <c r="E12" s="45">
        <v>23</v>
      </c>
      <c r="F12" s="45">
        <v>12626</v>
      </c>
      <c r="G12" s="36" t="s">
        <v>65</v>
      </c>
      <c r="H12" s="47" t="s">
        <v>67</v>
      </c>
      <c r="I12" s="116"/>
    </row>
    <row r="13" spans="1:9" ht="17.25" thickBot="1">
      <c r="A13" s="122"/>
      <c r="B13" s="16" t="s">
        <v>148</v>
      </c>
      <c r="C13" s="48">
        <v>4</v>
      </c>
      <c r="D13" s="48">
        <v>1967</v>
      </c>
      <c r="E13" s="48">
        <v>4</v>
      </c>
      <c r="F13" s="48">
        <v>315</v>
      </c>
      <c r="G13" s="49">
        <v>0</v>
      </c>
      <c r="H13" s="42" t="s">
        <v>137</v>
      </c>
      <c r="I13" s="116"/>
    </row>
    <row r="14" spans="1:9" ht="16.5">
      <c r="A14" s="123" t="s">
        <v>13</v>
      </c>
      <c r="B14" s="15" t="s">
        <v>14</v>
      </c>
      <c r="C14" s="32">
        <v>177</v>
      </c>
      <c r="D14" s="32">
        <v>36698</v>
      </c>
      <c r="E14" s="32">
        <f>E15+E16</f>
        <v>135</v>
      </c>
      <c r="F14" s="32">
        <f>F15+F16</f>
        <v>37218</v>
      </c>
      <c r="G14" s="50" t="s">
        <v>117</v>
      </c>
      <c r="H14" s="51" t="s">
        <v>118</v>
      </c>
      <c r="I14" s="117"/>
    </row>
    <row r="15" spans="1:9" ht="16.5">
      <c r="A15" s="121"/>
      <c r="B15" s="10" t="s">
        <v>149</v>
      </c>
      <c r="C15" s="52">
        <v>173</v>
      </c>
      <c r="D15" s="52">
        <v>32909</v>
      </c>
      <c r="E15" s="52">
        <v>126</v>
      </c>
      <c r="F15" s="52">
        <v>28758</v>
      </c>
      <c r="G15" s="53" t="s">
        <v>93</v>
      </c>
      <c r="H15" s="47" t="s">
        <v>94</v>
      </c>
      <c r="I15" s="31"/>
    </row>
    <row r="16" spans="1:9" ht="17.25" thickBot="1">
      <c r="A16" s="122"/>
      <c r="B16" s="13" t="s">
        <v>150</v>
      </c>
      <c r="C16" s="54">
        <v>4</v>
      </c>
      <c r="D16" s="54">
        <v>3789</v>
      </c>
      <c r="E16" s="54">
        <v>9</v>
      </c>
      <c r="F16" s="54">
        <v>8460</v>
      </c>
      <c r="G16" s="55" t="s">
        <v>68</v>
      </c>
      <c r="H16" s="56" t="s">
        <v>116</v>
      </c>
      <c r="I16" s="31"/>
    </row>
    <row r="17" spans="1:10" ht="17.25" customHeight="1">
      <c r="A17" s="123" t="s">
        <v>15</v>
      </c>
      <c r="B17" s="15" t="s">
        <v>16</v>
      </c>
      <c r="C17" s="57">
        <v>197</v>
      </c>
      <c r="D17" s="57">
        <v>29932</v>
      </c>
      <c r="E17" s="57">
        <f>E18+E19+E20</f>
        <v>196</v>
      </c>
      <c r="F17" s="57">
        <f>F18+F19+F20</f>
        <v>30776</v>
      </c>
      <c r="G17" s="58" t="s">
        <v>89</v>
      </c>
      <c r="H17" s="59" t="s">
        <v>112</v>
      </c>
      <c r="I17" s="31"/>
    </row>
    <row r="18" spans="1:10" ht="16.5" customHeight="1">
      <c r="A18" s="121"/>
      <c r="B18" s="10" t="s">
        <v>151</v>
      </c>
      <c r="C18" s="35">
        <v>125</v>
      </c>
      <c r="D18" s="35">
        <v>12082</v>
      </c>
      <c r="E18" s="35">
        <v>119</v>
      </c>
      <c r="F18" s="35">
        <v>12108</v>
      </c>
      <c r="G18" s="53" t="s">
        <v>105</v>
      </c>
      <c r="H18" s="60" t="s">
        <v>99</v>
      </c>
      <c r="I18" s="31"/>
    </row>
    <row r="19" spans="1:10" ht="15" customHeight="1">
      <c r="A19" s="121"/>
      <c r="B19" s="10" t="s">
        <v>152</v>
      </c>
      <c r="C19" s="35">
        <v>22</v>
      </c>
      <c r="D19" s="35">
        <v>1231</v>
      </c>
      <c r="E19" s="35">
        <v>22</v>
      </c>
      <c r="F19" s="35">
        <v>1223</v>
      </c>
      <c r="G19" s="61">
        <v>0</v>
      </c>
      <c r="H19" s="62" t="s">
        <v>70</v>
      </c>
      <c r="I19" s="31"/>
    </row>
    <row r="20" spans="1:10" ht="15.75" customHeight="1" thickBot="1">
      <c r="A20" s="121"/>
      <c r="B20" s="18" t="s">
        <v>153</v>
      </c>
      <c r="C20" s="63">
        <v>50</v>
      </c>
      <c r="D20" s="63">
        <v>16619</v>
      </c>
      <c r="E20" s="63">
        <v>55</v>
      </c>
      <c r="F20" s="63">
        <v>17445</v>
      </c>
      <c r="G20" s="64" t="s">
        <v>68</v>
      </c>
      <c r="H20" s="65" t="s">
        <v>111</v>
      </c>
      <c r="I20" s="31"/>
    </row>
    <row r="21" spans="1:10" ht="33" customHeight="1">
      <c r="A21" s="123" t="s">
        <v>17</v>
      </c>
      <c r="B21" s="19" t="s">
        <v>18</v>
      </c>
      <c r="C21" s="66">
        <f>C22+C23+C24</f>
        <v>260</v>
      </c>
      <c r="D21" s="66">
        <v>31512</v>
      </c>
      <c r="E21" s="66">
        <f>E24+E23+E22</f>
        <v>269</v>
      </c>
      <c r="F21" s="66">
        <f>F24+F23+F22</f>
        <v>32739</v>
      </c>
      <c r="G21" s="67" t="s">
        <v>121</v>
      </c>
      <c r="H21" s="68" t="s">
        <v>122</v>
      </c>
      <c r="I21" s="31"/>
    </row>
    <row r="22" spans="1:10" ht="21" customHeight="1">
      <c r="A22" s="121"/>
      <c r="B22" s="10" t="s">
        <v>154</v>
      </c>
      <c r="C22" s="35">
        <v>92</v>
      </c>
      <c r="D22" s="35">
        <v>7148</v>
      </c>
      <c r="E22" s="35">
        <v>98</v>
      </c>
      <c r="F22" s="35">
        <v>7698</v>
      </c>
      <c r="G22" s="36" t="s">
        <v>91</v>
      </c>
      <c r="H22" s="46" t="s">
        <v>92</v>
      </c>
      <c r="I22" s="31"/>
    </row>
    <row r="23" spans="1:10" ht="18.75" customHeight="1">
      <c r="A23" s="121"/>
      <c r="B23" s="10" t="s">
        <v>155</v>
      </c>
      <c r="C23" s="35">
        <v>118</v>
      </c>
      <c r="D23" s="35">
        <v>16667</v>
      </c>
      <c r="E23" s="35">
        <v>117</v>
      </c>
      <c r="F23" s="35">
        <v>17282</v>
      </c>
      <c r="G23" s="53" t="s">
        <v>89</v>
      </c>
      <c r="H23" s="46" t="s">
        <v>95</v>
      </c>
      <c r="I23" s="31"/>
    </row>
    <row r="24" spans="1:10" ht="20.25" customHeight="1" thickBot="1">
      <c r="A24" s="121"/>
      <c r="B24" s="16" t="s">
        <v>134</v>
      </c>
      <c r="C24" s="40">
        <v>50</v>
      </c>
      <c r="D24" s="40">
        <v>7697</v>
      </c>
      <c r="E24" s="40">
        <v>54</v>
      </c>
      <c r="F24" s="40">
        <f>7585+174</f>
        <v>7759</v>
      </c>
      <c r="G24" s="55" t="s">
        <v>119</v>
      </c>
      <c r="H24" s="56" t="s">
        <v>120</v>
      </c>
      <c r="I24" s="31"/>
    </row>
    <row r="25" spans="1:10" ht="21" customHeight="1">
      <c r="A25" s="123" t="s">
        <v>19</v>
      </c>
      <c r="B25" s="15" t="s">
        <v>20</v>
      </c>
      <c r="C25" s="57">
        <v>799</v>
      </c>
      <c r="D25" s="57">
        <v>158580</v>
      </c>
      <c r="E25" s="57">
        <f>E28+E27+E26</f>
        <v>811</v>
      </c>
      <c r="F25" s="57">
        <f>F28+F27+F26</f>
        <v>159121</v>
      </c>
      <c r="G25" s="43" t="s">
        <v>108</v>
      </c>
      <c r="H25" s="69" t="s">
        <v>109</v>
      </c>
      <c r="I25" s="117"/>
    </row>
    <row r="26" spans="1:10" ht="19.5" customHeight="1">
      <c r="A26" s="121"/>
      <c r="B26" s="10" t="s">
        <v>156</v>
      </c>
      <c r="C26" s="35">
        <v>741</v>
      </c>
      <c r="D26" s="35">
        <v>53793</v>
      </c>
      <c r="E26" s="35">
        <v>751</v>
      </c>
      <c r="F26" s="35">
        <v>55829</v>
      </c>
      <c r="G26" s="36" t="s">
        <v>62</v>
      </c>
      <c r="H26" s="46" t="s">
        <v>63</v>
      </c>
      <c r="I26" s="31"/>
      <c r="J26" s="31"/>
    </row>
    <row r="27" spans="1:10" ht="19.5" customHeight="1">
      <c r="A27" s="121"/>
      <c r="B27" s="10" t="s">
        <v>157</v>
      </c>
      <c r="C27" s="35">
        <v>29</v>
      </c>
      <c r="D27" s="35">
        <v>9604</v>
      </c>
      <c r="E27" s="35">
        <v>29</v>
      </c>
      <c r="F27" s="35">
        <f>2772+5267+1789</f>
        <v>9828</v>
      </c>
      <c r="G27" s="61" t="s">
        <v>74</v>
      </c>
      <c r="H27" s="46" t="s">
        <v>75</v>
      </c>
      <c r="I27" s="31"/>
    </row>
    <row r="28" spans="1:10" ht="17.25" thickBot="1">
      <c r="A28" s="122"/>
      <c r="B28" s="22" t="s">
        <v>158</v>
      </c>
      <c r="C28" s="40">
        <v>29</v>
      </c>
      <c r="D28" s="40">
        <v>95183</v>
      </c>
      <c r="E28" s="40">
        <v>31</v>
      </c>
      <c r="F28" s="40">
        <v>93464</v>
      </c>
      <c r="G28" s="70" t="s">
        <v>78</v>
      </c>
      <c r="H28" s="71" t="s">
        <v>107</v>
      </c>
      <c r="I28" s="31"/>
    </row>
    <row r="29" spans="1:10" ht="49.5" customHeight="1" thickBot="1">
      <c r="A29" s="8" t="s">
        <v>21</v>
      </c>
      <c r="B29" s="24" t="s">
        <v>22</v>
      </c>
      <c r="C29" s="72">
        <v>150</v>
      </c>
      <c r="D29" s="72">
        <v>46889</v>
      </c>
      <c r="E29" s="72">
        <v>157</v>
      </c>
      <c r="F29" s="72">
        <v>44332</v>
      </c>
      <c r="G29" s="73" t="s">
        <v>132</v>
      </c>
      <c r="H29" s="74" t="s">
        <v>133</v>
      </c>
      <c r="I29" s="118"/>
    </row>
    <row r="30" spans="1:10" ht="46.5" customHeight="1" thickBot="1">
      <c r="A30" s="8" t="s">
        <v>23</v>
      </c>
      <c r="B30" s="23" t="s">
        <v>82</v>
      </c>
      <c r="C30" s="75">
        <v>102</v>
      </c>
      <c r="D30" s="75">
        <v>46121</v>
      </c>
      <c r="E30" s="75">
        <v>107</v>
      </c>
      <c r="F30" s="75">
        <v>42799</v>
      </c>
      <c r="G30" s="76">
        <v>-5</v>
      </c>
      <c r="H30" s="77" t="s">
        <v>83</v>
      </c>
      <c r="I30" s="31"/>
    </row>
    <row r="31" spans="1:10" ht="39.75" customHeight="1" thickBot="1">
      <c r="A31" s="123" t="s">
        <v>24</v>
      </c>
      <c r="B31" s="25" t="s">
        <v>25</v>
      </c>
      <c r="C31" s="78">
        <v>59</v>
      </c>
      <c r="D31" s="78">
        <v>34062</v>
      </c>
      <c r="E31" s="78">
        <f>E32+E33</f>
        <v>57</v>
      </c>
      <c r="F31" s="78">
        <f>F32+F33</f>
        <v>34366</v>
      </c>
      <c r="G31" s="79">
        <v>-1</v>
      </c>
      <c r="H31" s="80" t="s">
        <v>135</v>
      </c>
      <c r="I31" s="31"/>
    </row>
    <row r="32" spans="1:10" ht="20.25" customHeight="1">
      <c r="A32" s="121"/>
      <c r="B32" s="17" t="s">
        <v>159</v>
      </c>
      <c r="C32" s="81">
        <v>52</v>
      </c>
      <c r="D32" s="81">
        <v>25100</v>
      </c>
      <c r="E32" s="81">
        <v>51</v>
      </c>
      <c r="F32" s="81">
        <v>25069</v>
      </c>
      <c r="G32" s="82">
        <v>-1</v>
      </c>
      <c r="H32" s="83" t="s">
        <v>80</v>
      </c>
      <c r="I32" s="31"/>
    </row>
    <row r="33" spans="1:9" ht="17.25" customHeight="1" thickBot="1">
      <c r="A33" s="121"/>
      <c r="B33" s="26" t="s">
        <v>160</v>
      </c>
      <c r="C33" s="48">
        <v>6</v>
      </c>
      <c r="D33" s="48">
        <f>3952+5010</f>
        <v>8962</v>
      </c>
      <c r="E33" s="48">
        <v>6</v>
      </c>
      <c r="F33" s="48">
        <v>9297</v>
      </c>
      <c r="G33" s="49">
        <v>0</v>
      </c>
      <c r="H33" s="84" t="s">
        <v>129</v>
      </c>
      <c r="I33" s="31"/>
    </row>
    <row r="34" spans="1:9" ht="40.5" customHeight="1" thickBot="1">
      <c r="A34" s="8" t="s">
        <v>26</v>
      </c>
      <c r="B34" s="24" t="s">
        <v>27</v>
      </c>
      <c r="C34" s="72">
        <v>26</v>
      </c>
      <c r="D34" s="72">
        <v>8174</v>
      </c>
      <c r="E34" s="72">
        <v>28</v>
      </c>
      <c r="F34" s="72">
        <v>7209</v>
      </c>
      <c r="G34" s="73" t="s">
        <v>78</v>
      </c>
      <c r="H34" s="74" t="s">
        <v>79</v>
      </c>
      <c r="I34" s="31"/>
    </row>
    <row r="35" spans="1:9" ht="49.5" customHeight="1" thickBot="1">
      <c r="A35" s="6" t="s">
        <v>28</v>
      </c>
      <c r="B35" s="24" t="s">
        <v>29</v>
      </c>
      <c r="C35" s="72">
        <v>48</v>
      </c>
      <c r="D35" s="72">
        <v>18905</v>
      </c>
      <c r="E35" s="72">
        <v>46</v>
      </c>
      <c r="F35" s="72">
        <v>19224</v>
      </c>
      <c r="G35" s="85" t="s">
        <v>76</v>
      </c>
      <c r="H35" s="74" t="s">
        <v>106</v>
      </c>
      <c r="I35" s="31"/>
    </row>
    <row r="36" spans="1:9" ht="26.25" customHeight="1" thickBot="1">
      <c r="A36" s="8" t="s">
        <v>30</v>
      </c>
      <c r="B36" s="24" t="s">
        <v>31</v>
      </c>
      <c r="C36" s="72">
        <v>14</v>
      </c>
      <c r="D36" s="72">
        <v>1792</v>
      </c>
      <c r="E36" s="72">
        <v>12</v>
      </c>
      <c r="F36" s="72">
        <v>1712</v>
      </c>
      <c r="G36" s="86" t="s">
        <v>76</v>
      </c>
      <c r="H36" s="74" t="s">
        <v>77</v>
      </c>
      <c r="I36" s="31"/>
    </row>
    <row r="37" spans="1:9" ht="38.25" customHeight="1" thickBot="1">
      <c r="A37" s="7" t="s">
        <v>32</v>
      </c>
      <c r="B37" s="24" t="s">
        <v>33</v>
      </c>
      <c r="C37" s="72">
        <v>20</v>
      </c>
      <c r="D37" s="72">
        <v>3395</v>
      </c>
      <c r="E37" s="72">
        <v>21</v>
      </c>
      <c r="F37" s="72">
        <v>3528</v>
      </c>
      <c r="G37" s="73" t="s">
        <v>65</v>
      </c>
      <c r="H37" s="87" t="s">
        <v>113</v>
      </c>
      <c r="I37" s="31"/>
    </row>
    <row r="38" spans="1:9" ht="18.75" customHeight="1" thickBot="1">
      <c r="A38" s="8" t="s">
        <v>34</v>
      </c>
      <c r="B38" s="24" t="s">
        <v>35</v>
      </c>
      <c r="C38" s="72">
        <v>5</v>
      </c>
      <c r="D38" s="72">
        <v>3101</v>
      </c>
      <c r="E38" s="72">
        <v>5</v>
      </c>
      <c r="F38" s="72">
        <f>2019+853</f>
        <v>2872</v>
      </c>
      <c r="G38" s="88">
        <v>0</v>
      </c>
      <c r="H38" s="74" t="s">
        <v>81</v>
      </c>
      <c r="I38" s="31"/>
    </row>
    <row r="39" spans="1:9" ht="33" customHeight="1" thickBot="1">
      <c r="A39" s="8" t="s">
        <v>36</v>
      </c>
      <c r="B39" s="23" t="s">
        <v>37</v>
      </c>
      <c r="C39" s="75">
        <v>19</v>
      </c>
      <c r="D39" s="75">
        <v>42751</v>
      </c>
      <c r="E39" s="75">
        <v>19</v>
      </c>
      <c r="F39" s="75">
        <v>41480</v>
      </c>
      <c r="G39" s="89">
        <v>0</v>
      </c>
      <c r="H39" s="77" t="s">
        <v>110</v>
      </c>
      <c r="I39" s="31"/>
    </row>
    <row r="40" spans="1:9" ht="35.25" customHeight="1" thickBot="1">
      <c r="A40" s="123" t="s">
        <v>38</v>
      </c>
      <c r="B40" s="27" t="s">
        <v>136</v>
      </c>
      <c r="C40" s="78">
        <f>C41+C42</f>
        <v>43</v>
      </c>
      <c r="D40" s="78">
        <f>D41+D42</f>
        <v>6195</v>
      </c>
      <c r="E40" s="78">
        <f>E41+E42</f>
        <v>67</v>
      </c>
      <c r="F40" s="78">
        <f>F41+F42</f>
        <v>6515</v>
      </c>
      <c r="G40" s="90" t="s">
        <v>87</v>
      </c>
      <c r="H40" s="91" t="s">
        <v>88</v>
      </c>
      <c r="I40" s="117"/>
    </row>
    <row r="41" spans="1:9" ht="24" customHeight="1">
      <c r="A41" s="121"/>
      <c r="B41" s="17" t="s">
        <v>161</v>
      </c>
      <c r="C41" s="81">
        <v>35</v>
      </c>
      <c r="D41" s="81">
        <v>6039</v>
      </c>
      <c r="E41" s="81">
        <v>58</v>
      </c>
      <c r="F41" s="81">
        <v>6151</v>
      </c>
      <c r="G41" s="92" t="s">
        <v>85</v>
      </c>
      <c r="H41" s="93" t="s">
        <v>86</v>
      </c>
      <c r="I41" s="31"/>
    </row>
    <row r="42" spans="1:9" ht="22.5" customHeight="1" thickBot="1">
      <c r="A42" s="121"/>
      <c r="B42" s="22" t="s">
        <v>162</v>
      </c>
      <c r="C42" s="48">
        <v>8</v>
      </c>
      <c r="D42" s="48">
        <v>156</v>
      </c>
      <c r="E42" s="48">
        <v>9</v>
      </c>
      <c r="F42" s="48">
        <v>364</v>
      </c>
      <c r="G42" s="55" t="s">
        <v>65</v>
      </c>
      <c r="H42" s="56" t="s">
        <v>71</v>
      </c>
      <c r="I42" s="31"/>
    </row>
    <row r="43" spans="1:9" ht="21.75" customHeight="1" thickBot="1">
      <c r="A43" s="8" t="s">
        <v>39</v>
      </c>
      <c r="B43" s="21" t="s">
        <v>40</v>
      </c>
      <c r="C43" s="75">
        <v>13</v>
      </c>
      <c r="D43" s="75">
        <v>3625</v>
      </c>
      <c r="E43" s="75">
        <v>13</v>
      </c>
      <c r="F43" s="75">
        <v>3836</v>
      </c>
      <c r="G43" s="89">
        <v>0</v>
      </c>
      <c r="H43" s="94" t="s">
        <v>125</v>
      </c>
      <c r="I43" s="31"/>
    </row>
    <row r="44" spans="1:9" ht="25.5" customHeight="1" thickBot="1">
      <c r="A44" s="2" t="s">
        <v>41</v>
      </c>
      <c r="B44" s="23" t="s">
        <v>42</v>
      </c>
      <c r="C44" s="75">
        <v>55</v>
      </c>
      <c r="D44" s="75">
        <v>67218</v>
      </c>
      <c r="E44" s="75">
        <v>54</v>
      </c>
      <c r="F44" s="75">
        <v>58116</v>
      </c>
      <c r="G44" s="95">
        <v>-1</v>
      </c>
      <c r="H44" s="96" t="s">
        <v>96</v>
      </c>
      <c r="I44" s="31"/>
    </row>
    <row r="45" spans="1:9" ht="37.5" customHeight="1" thickBot="1">
      <c r="A45" s="2" t="s">
        <v>43</v>
      </c>
      <c r="B45" s="23" t="s">
        <v>72</v>
      </c>
      <c r="C45" s="75">
        <v>33</v>
      </c>
      <c r="D45" s="75">
        <v>4544</v>
      </c>
      <c r="E45" s="75">
        <v>31</v>
      </c>
      <c r="F45" s="75">
        <v>3843</v>
      </c>
      <c r="G45" s="97">
        <v>-2</v>
      </c>
      <c r="H45" s="77" t="s">
        <v>73</v>
      </c>
      <c r="I45" s="31"/>
    </row>
    <row r="46" spans="1:9" ht="26.25" customHeight="1" thickBot="1">
      <c r="A46" s="8" t="s">
        <v>44</v>
      </c>
      <c r="B46" s="21" t="s">
        <v>45</v>
      </c>
      <c r="C46" s="75">
        <v>23</v>
      </c>
      <c r="D46" s="75">
        <v>15131</v>
      </c>
      <c r="E46" s="75">
        <v>21</v>
      </c>
      <c r="F46" s="75">
        <v>14600</v>
      </c>
      <c r="G46" s="98" t="s">
        <v>76</v>
      </c>
      <c r="H46" s="99" t="s">
        <v>127</v>
      </c>
      <c r="I46" s="31"/>
    </row>
    <row r="47" spans="1:9" ht="37.5" customHeight="1" thickBot="1">
      <c r="A47" s="6" t="s">
        <v>46</v>
      </c>
      <c r="B47" s="21" t="s">
        <v>47</v>
      </c>
      <c r="C47" s="75">
        <v>1</v>
      </c>
      <c r="D47" s="75">
        <v>1857</v>
      </c>
      <c r="E47" s="75">
        <v>1</v>
      </c>
      <c r="F47" s="75">
        <v>1898</v>
      </c>
      <c r="G47" s="89">
        <v>0</v>
      </c>
      <c r="H47" s="94" t="s">
        <v>128</v>
      </c>
      <c r="I47" s="31"/>
    </row>
    <row r="48" spans="1:9" ht="36" customHeight="1" thickBot="1">
      <c r="A48" s="123" t="s">
        <v>48</v>
      </c>
      <c r="B48" s="28" t="s">
        <v>49</v>
      </c>
      <c r="C48" s="78">
        <v>40</v>
      </c>
      <c r="D48" s="78">
        <v>20487</v>
      </c>
      <c r="E48" s="78">
        <v>50</v>
      </c>
      <c r="F48" s="78">
        <f>F49+F50</f>
        <v>20455</v>
      </c>
      <c r="G48" s="100" t="s">
        <v>121</v>
      </c>
      <c r="H48" s="101" t="s">
        <v>131</v>
      </c>
      <c r="I48" s="31"/>
    </row>
    <row r="49" spans="1:9" ht="24.75" customHeight="1" thickBot="1">
      <c r="A49" s="121"/>
      <c r="B49" s="21" t="s">
        <v>163</v>
      </c>
      <c r="C49" s="75">
        <v>19</v>
      </c>
      <c r="D49" s="75">
        <v>4534</v>
      </c>
      <c r="E49" s="75">
        <v>30</v>
      </c>
      <c r="F49" s="75">
        <f>20455-15775</f>
        <v>4680</v>
      </c>
      <c r="G49" s="102" t="s">
        <v>62</v>
      </c>
      <c r="H49" s="94" t="s">
        <v>130</v>
      </c>
      <c r="I49" s="31"/>
    </row>
    <row r="50" spans="1:9" ht="26.25" customHeight="1" thickBot="1">
      <c r="A50" s="121"/>
      <c r="B50" s="24" t="s">
        <v>164</v>
      </c>
      <c r="C50" s="72">
        <v>21</v>
      </c>
      <c r="D50" s="72">
        <v>15953</v>
      </c>
      <c r="E50" s="72">
        <v>20</v>
      </c>
      <c r="F50" s="72">
        <v>15775</v>
      </c>
      <c r="G50" s="85" t="s">
        <v>89</v>
      </c>
      <c r="H50" s="74" t="s">
        <v>90</v>
      </c>
      <c r="I50" s="31"/>
    </row>
    <row r="51" spans="1:9" ht="35.25" customHeight="1" thickBot="1">
      <c r="A51" s="5" t="s">
        <v>50</v>
      </c>
      <c r="B51" s="23" t="s">
        <v>51</v>
      </c>
      <c r="C51" s="75">
        <v>10</v>
      </c>
      <c r="D51" s="75">
        <v>3059</v>
      </c>
      <c r="E51" s="75">
        <v>10</v>
      </c>
      <c r="F51" s="75">
        <v>3469</v>
      </c>
      <c r="G51" s="89" t="s">
        <v>74</v>
      </c>
      <c r="H51" s="94" t="s">
        <v>97</v>
      </c>
      <c r="I51" s="31"/>
    </row>
    <row r="52" spans="1:9" ht="35.25" customHeight="1" thickBot="1">
      <c r="A52" s="5" t="s">
        <v>52</v>
      </c>
      <c r="B52" s="23" t="s">
        <v>53</v>
      </c>
      <c r="C52" s="75">
        <v>14</v>
      </c>
      <c r="D52" s="75">
        <v>2958</v>
      </c>
      <c r="E52" s="75">
        <v>14</v>
      </c>
      <c r="F52" s="75">
        <v>3088</v>
      </c>
      <c r="G52" s="102">
        <v>0</v>
      </c>
      <c r="H52" s="94" t="s">
        <v>98</v>
      </c>
      <c r="I52" s="31"/>
    </row>
    <row r="53" spans="1:9" ht="33.75" customHeight="1" thickBot="1">
      <c r="A53" s="124" t="s">
        <v>54</v>
      </c>
      <c r="B53" s="27" t="s">
        <v>103</v>
      </c>
      <c r="C53" s="78">
        <v>79</v>
      </c>
      <c r="D53" s="78">
        <v>21436</v>
      </c>
      <c r="E53" s="78">
        <f>E55+E54</f>
        <v>106</v>
      </c>
      <c r="F53" s="78">
        <f>F55+F54</f>
        <v>29210</v>
      </c>
      <c r="G53" s="100" t="s">
        <v>101</v>
      </c>
      <c r="H53" s="103" t="s">
        <v>102</v>
      </c>
      <c r="I53" s="31"/>
    </row>
    <row r="54" spans="1:9" ht="18.75" customHeight="1" thickBot="1">
      <c r="A54" s="125"/>
      <c r="B54" s="23" t="s">
        <v>104</v>
      </c>
      <c r="C54" s="75">
        <v>69</v>
      </c>
      <c r="D54" s="75">
        <v>15495</v>
      </c>
      <c r="E54" s="75">
        <v>95</v>
      </c>
      <c r="F54" s="75">
        <f>22043+639+501</f>
        <v>23183</v>
      </c>
      <c r="G54" s="104" t="s">
        <v>99</v>
      </c>
      <c r="H54" s="105" t="s">
        <v>100</v>
      </c>
      <c r="I54" s="31"/>
    </row>
    <row r="55" spans="1:9" ht="25.5" customHeight="1" thickBot="1">
      <c r="A55" s="125"/>
      <c r="B55" s="23" t="s">
        <v>165</v>
      </c>
      <c r="C55" s="75">
        <v>10</v>
      </c>
      <c r="D55" s="75">
        <v>5941</v>
      </c>
      <c r="E55" s="75">
        <v>11</v>
      </c>
      <c r="F55" s="75">
        <v>6027</v>
      </c>
      <c r="G55" s="104" t="s">
        <v>65</v>
      </c>
      <c r="H55" s="105" t="s">
        <v>66</v>
      </c>
      <c r="I55" s="31"/>
    </row>
    <row r="56" spans="1:9" ht="29.25" customHeight="1" thickBot="1">
      <c r="A56" s="20" t="s">
        <v>55</v>
      </c>
      <c r="B56" s="29" t="s">
        <v>56</v>
      </c>
      <c r="C56" s="81">
        <v>62</v>
      </c>
      <c r="D56" s="81">
        <v>5897</v>
      </c>
      <c r="E56" s="81">
        <v>59</v>
      </c>
      <c r="F56" s="81">
        <v>6575</v>
      </c>
      <c r="G56" s="82" t="s">
        <v>114</v>
      </c>
      <c r="H56" s="106" t="s">
        <v>115</v>
      </c>
      <c r="I56" s="31"/>
    </row>
    <row r="57" spans="1:9" ht="17.25" thickBot="1">
      <c r="A57" s="2" t="s">
        <v>57</v>
      </c>
      <c r="B57" s="18" t="s">
        <v>58</v>
      </c>
      <c r="C57" s="107">
        <v>35</v>
      </c>
      <c r="D57" s="107">
        <v>8761</v>
      </c>
      <c r="E57" s="107">
        <v>36</v>
      </c>
      <c r="F57" s="107">
        <v>11247</v>
      </c>
      <c r="G57" s="108" t="s">
        <v>65</v>
      </c>
      <c r="H57" s="109" t="s">
        <v>139</v>
      </c>
      <c r="I57" s="31"/>
    </row>
    <row r="58" spans="1:9" ht="17.25" thickBot="1">
      <c r="A58" s="2" t="s">
        <v>59</v>
      </c>
      <c r="B58" s="9" t="s">
        <v>60</v>
      </c>
      <c r="C58" s="110">
        <v>19</v>
      </c>
      <c r="D58" s="110">
        <v>938</v>
      </c>
      <c r="E58" s="110">
        <v>18</v>
      </c>
      <c r="F58" s="110">
        <v>1100</v>
      </c>
      <c r="G58" s="111" t="s">
        <v>89</v>
      </c>
      <c r="H58" s="112" t="s">
        <v>126</v>
      </c>
    </row>
    <row r="59" spans="1:9" ht="21.75" thickBot="1">
      <c r="B59" s="30" t="s">
        <v>142</v>
      </c>
      <c r="C59" s="113">
        <f>C6+C10+C14+C17+C21+C25+C29+C30+C31+C34+C35+C36+C37+C38+C39++C40+C43+C44+C45+C46+C47+C48++C51+C52+C53+C56+C57+C58</f>
        <v>2579</v>
      </c>
      <c r="D59" s="113">
        <f>D6+D10+D14+D17+D21+D25+D29+D30+D31+D34+D35+D36+D37+D38+D39+D40+D43+D44+D45+D46+D47+D48+D51+D52+D53+D56+D57+D58</f>
        <v>721789</v>
      </c>
      <c r="E59" s="113">
        <f>E6+E10+E14+E17+E21+E25+E29+E30+E31+E34+E35+E36+E37+E38+E39+E40+E43+E44+E45+E46+E47+E48+E51+E52+E53+E56+E57+E58</f>
        <v>2619</v>
      </c>
      <c r="F59" s="113">
        <f>F6+F10+F14+F17+F21+F25+F29+F30+F31+F34+F35+F36+F37+F38+F39+F40+F43+F44+F45+F46+F47+F48+F51+F52+F53+F56+F57+F58</f>
        <v>719514</v>
      </c>
      <c r="G59" s="114" t="s">
        <v>140</v>
      </c>
      <c r="H59" s="115" t="s">
        <v>141</v>
      </c>
    </row>
  </sheetData>
  <mergeCells count="17">
    <mergeCell ref="A53:A55"/>
    <mergeCell ref="A25:A28"/>
    <mergeCell ref="A31:A33"/>
    <mergeCell ref="A40:A42"/>
    <mergeCell ref="A48:A50"/>
    <mergeCell ref="G3:H3"/>
    <mergeCell ref="C3:D3"/>
    <mergeCell ref="A3:A5"/>
    <mergeCell ref="A21:A24"/>
    <mergeCell ref="A14:A16"/>
    <mergeCell ref="A17:A20"/>
    <mergeCell ref="E3:F3"/>
    <mergeCell ref="A6:A9"/>
    <mergeCell ref="A10:A13"/>
    <mergeCell ref="B3:B5"/>
    <mergeCell ref="G1:H1"/>
    <mergeCell ref="A2:H2"/>
  </mergeCells>
  <phoneticPr fontId="7" type="noConversion"/>
  <pageMargins left="0.39370078740157483" right="0.39370078740157483" top="0.19685039370078741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EPAM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</dc:creator>
  <cp:lastModifiedBy>Админ</cp:lastModifiedBy>
  <cp:lastPrinted>2016-02-22T07:09:00Z</cp:lastPrinted>
  <dcterms:created xsi:type="dcterms:W3CDTF">2016-01-28T23:10:54Z</dcterms:created>
  <dcterms:modified xsi:type="dcterms:W3CDTF">2016-02-29T13:26:33Z</dcterms:modified>
</cp:coreProperties>
</file>